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4"/>
  </bookViews>
  <sheets>
    <sheet name="前旗" sheetId="1" r:id="rId1"/>
    <sheet name="乌市" sheetId="2" r:id="rId2"/>
    <sheet name="中旗" sheetId="3" r:id="rId3"/>
    <sheet name="扎旗" sheetId="4" r:id="rId4"/>
    <sheet name="突泉"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<sst xmlns="http://schemas.openxmlformats.org/spreadsheetml/2006/main" count="225" uniqueCount="142">
  <si>
    <t>兴安盟县域商业体系建设项目进度表</t>
  </si>
  <si>
    <t>序号</t>
  </si>
  <si>
    <t>年度</t>
  </si>
  <si>
    <t>项目名称</t>
  </si>
  <si>
    <t>建设类型</t>
  </si>
  <si>
    <t>项目类别</t>
  </si>
  <si>
    <t>承办企业</t>
  </si>
  <si>
    <t>总投资额（万元）</t>
  </si>
  <si>
    <t>补助资金（万元）</t>
  </si>
  <si>
    <t>建设内容及周期</t>
  </si>
  <si>
    <t>建设进度</t>
  </si>
  <si>
    <t>资金拨付进度</t>
  </si>
  <si>
    <t>科右前旗“旗、镇、村三级物流共同配送升级”</t>
  </si>
  <si>
    <t>在建</t>
  </si>
  <si>
    <t>县域商业体系建设</t>
  </si>
  <si>
    <t>科右前旗啄木鸟供应链管理有限公司</t>
  </si>
  <si>
    <t>建设期限：2022年3月-2023年2月
建设内容：
1、升级建设自动化分拣线。
2、升级共配分拣管理系统，实现信息云存储、数字化应用，分拣智能化的目标。
3、配备派送运输车辆，配送中心融合中通、韵达、极兔、圆通、申通等五家企业主要快递企业实施统仓共配。
4、配置云监控设备可以实现共配快递企业的数据实时监控。
5、建设冷鲜仓储40m²。
6、配备快递驿站智能取件灯条，实现快递取件数字化，便捷化。</t>
  </si>
  <si>
    <t>1、自动化分拣线升级完成；
2、运输车辆及冷链车辆已经采购到位并投入使用；
3、40㎡冷鲜库已经建设完成；
4、社区驿站升级智能灯条部所规划驿站已经全部投入使用。
5、旗分拣共配中心11月共配分拣总计81.4032万单，其中申通快递14.9778万单；韵达快递13.6054单；中通快递23.7125单；圆通快递16.1580万单；极兔快递12.9495万单；
6、已经在居力很镇红发村、红心村、红忠村、红峰村、红旗村、红十月村、巨心村、靠山村、南沟村、万宝村、西沟村建立快递进村末端服务网点并持续提供快递物流服务。</t>
  </si>
  <si>
    <t>92.13万元</t>
  </si>
  <si>
    <t>科尔沁右翼前旗金岛商贸供应链下沉集采直采直购直销网络升级建设项目</t>
  </si>
  <si>
    <t>科右前旗金岛商贸有限责任公司</t>
  </si>
  <si>
    <t>建设期限：2022年4月-2023年3月
建设内容：
1.采购高强度横梁式货架1000个，改造升级旗级统配中心功能分区及服务环境，改善一般日用品储放安全性、稳定性及高效性功能。
2.采购1000个标准化托盘，提高统配中心分拣配送效率提高30%。
3.实现集中采购、统一配送等服务的网点数量从89个增加到100个以上。
4.新增采购供应链下沉专项中小型配送车辆23辆，包括4.2米厢式货车5辆，9.6米仓栅式载货车1辆，依维柯5辆，面包车9辆，皮卡货车3辆；</t>
  </si>
  <si>
    <t>1.1000个高强度横梁式货架已安装完成；
2.标准化托盘1000个采购到位并投入使用；
3.新增配送网点17个；
4.中小型配送车辆已采购到位23辆（4.2米箱式货车5个、依维柯5个、面包货车9个、9.6米仓栅式载货车1个、皮卡货车3个）；
5、镇村终端冷鲜柜115台 ；
6、安防视频监控预警设备已安装完成；
7、供应链综合管理服务平台系统升级完成；
8、物流调度中心及车辆监控系统安装完毕；
9、冷鲜库设备改造（冷冻机组、截止阀、制冷铝排等）已安装完成；
10、消防设备、设施已安装完成。
11、1月—11月已累计发展镇级公共服务站30家，村级共配服务站10家；
12、1月—11月已累计销售伊利系列奶制品541332件，伊利酸奶18313件，康师傅面45348件，康师傅饮品630016件，金锣272785件；
13、1月—11月已累计销售6531.8万元。</t>
  </si>
  <si>
    <t>182.82万元</t>
  </si>
  <si>
    <t>科右前旗沙果产品供应链升级改造项目</t>
  </si>
  <si>
    <t>科右前旗金口味食品商贸有限公司</t>
  </si>
  <si>
    <t xml:space="preserve">建设期间：2022年4月-2023年3月
建设内容：
1.科右前旗沙果产业供应链设备：托果架100 个，标准化周转箱50000个，水果选果机1台，循环共用托盘车200个，清洗托盘机 1 台，增强洗果机1台，果蔬全自动多功能包装机1台。 
2.配备派送运输车辆1台；
3.烘干房4个，及烘干房内烘干车6台。
4.采购库房出入管理服系统与安防视频监控预警设备各1套；
</t>
  </si>
  <si>
    <t xml:space="preserve">1.托果架100个已完成；标准化周转箱50000已到位完成；选果机1台已到位完成；公用托盘车200个已完成；清洗托盘机1台已到位完成；洗果机1台已到位完成；果蔬全自动多功能包装机1台已完成。                                          2.配备派送运输车辆1台已完成。                 3.烘干房4个；烘干房内烘干车6台都已完成。                                         4.采购库房出入管理服务系统1套、安防视频监控预警设备1套都已试用安装完成。                       5.移动库房-集装箱4个已到位完成。                6、1-11月销售额为1180万。   </t>
  </si>
  <si>
    <t>151.8万元</t>
  </si>
  <si>
    <t>科右前旗羊肉供应链升级项目</t>
  </si>
  <si>
    <t>内蒙古特门郭勒商贸有限公司</t>
  </si>
  <si>
    <t xml:space="preserve">建设期限：2022年4月-2022年12月
建设内容：
1.“草地羊”商品化预处理设备，精分割输送生产线2套；
2.新建速冻库、冷藏库、排酸库共700㎡；
3.“草地羊有机羊肉”品牌研发营销中心；
4.配备派送运输车辆。
5.商标注册及设计。
6.电子商务平台建设。
</t>
  </si>
  <si>
    <t>1.“草地羊”商品化预处理设备，精分割输送生产线2套已完成；
2.新建速冻库、冷藏库、排酸库共700㎡已完成；
3.“草地羊有机羊肉”品牌研发营销中心已完成；
4.配备派送运输车辆2台已投入使用；
5.科右前旗草地羊地理标识已注册完成；
6.电子商务线上店铺搭建已完成，并在新媒体抖播销售；
7、1-11月份羊产品销售额2640384.4元。</t>
  </si>
  <si>
    <t>196.84万元</t>
  </si>
  <si>
    <t>科右前旗中药材供应链升级项目</t>
  </si>
  <si>
    <t>内蒙古远东中药物流有限公司</t>
  </si>
  <si>
    <t xml:space="preserve">建设期限：2022年2月-2023年1月
建设内容：中药材供应链升级体系建设设备其中包括：分选机设备、塑料托盘、塑料箱、燃气蒸汽锅炉设备、筛选设备、清洗设备、烘干机设备、手推式清洗机、检验检测等配套设备、包装机设备、锂电池叉车。
</t>
  </si>
  <si>
    <t>1、塑料托盘到厂1000个、塑料箱到厂1000个、燃气蒸汽锅炉设备、供水系统、烘干机设备、手推式清洗机、锂电池叉车、皮卡车、智能润煮洗一体锅、隧道微波干燥机、重型层板货架、空压机、去皮洗药机等设备已全部安装完并投入使用。
2、消防设备设施、检测中心设备升级设备已安装完毕并投入使用；
3、检验检测设备已全部安装完并投入使用。</t>
  </si>
  <si>
    <t>83.21万元</t>
  </si>
  <si>
    <t>科右前旗液态奶供应链建设项目</t>
  </si>
  <si>
    <t>内蒙古兴安伊利乳业有限责任公司</t>
  </si>
  <si>
    <t xml:space="preserve">建设期限：2022年6月—2023年6月
建设内容：配备立体库货架、驶入式货架、回顾样阁楼式货架、保温室阁楼式货架、塑料托盘、物流进口电瓶叉车、供应进口电瓶叉车等新一代国产智能物流先进装备。
</t>
  </si>
  <si>
    <t>立体库货架、驶入式货架、回顾样阁楼式货架、保温室阁楼式货架、塑料托盘、物流进口电瓶叉车、供应进口电瓶叉车等新一代国产智能物流先进装备已经安装调试完毕，正常投入使用。</t>
  </si>
  <si>
    <t>乌兰浩特市惠泽商贸（家和吉超市）供应链下沉体系升级建设项目</t>
  </si>
  <si>
    <t>升级
改造</t>
  </si>
  <si>
    <t>兴安盟惠泽商贸有限公司</t>
  </si>
  <si>
    <t>建设周期：2022年12月至2024年12月
建设内容：
1.综合管理ERP平台。
2.1.搭建综合管理ERP平台。
2.配置高位货仓、冷冻冷藏库及设备设施、货架、托盘、叉车、电动堆高车。
3.购置出入库管理电脑、手持PDA,周转筐、周转箱、周转笼车、AI电子秤、收银设备设施，农残检测设备等。
4、购置库区监控及相关电子设施设备。
5、购置配货运输车辆。
6、2023年计划在乌兰浩特市区、乌兰哈达镇、葛根庙镇、义勒力特镇建设终端服务网点30家，服务业态包含蔬果、主副食、休闲食品、日用百货、冷冻肉食等居民日常生活所需品。乡镇终端服务点面积30平方米-200平方米，5-20组货架，1-3台200-500L制冷设备。服务点主要作用为商品零售、批发和商配配送的中转站及最前端，调节所在乡镇供货货源，保证货物送达的及时性。
7、改造提升斯力很大集。</t>
  </si>
  <si>
    <t xml:space="preserve">1.搭建综合管理ERP平台完成
2.配置高位货仓、冷冻冷藏库及设备设施、货架、托盘、叉车、笼车、洗地机、电动堆高车、地面升降平台、完成
3.购置出入库管理电脑、手持PDA,周转筐、周转箱、AI电子秤、收银设备设施已完成
4.购置库区监控及相关电子设施设备已完成
5.购置配货运输车辆5台
6.购置配货运输二手车辆2台
7.购买轻型厢货2台。
</t>
  </si>
  <si>
    <t>183.89万元
52.54%</t>
  </si>
  <si>
    <t>乌兰浩特市肉食品供应链下沉体系建设项目</t>
  </si>
  <si>
    <t>乌兰浩特市厉祥食品有限公司</t>
  </si>
  <si>
    <t>建设周期：2022年12月至2024年12月
建设内容：
1.仓储配送中心建设冷藏库3700平方米，实现冷藏1.5万吨。其中建设3086平方米冷鲜仓储库、506平方米冷冻仓储库、108平方米速冻库。
2.集中采购、统一配送等服务的网点数量从10个增加16个以上。购置冷藏柜5台，保鲜柜5台。
3.新增采购供应链下沉专项车辆冷藏运输车3台。
4、冷库内配置中转盘、叉车托盘（蓝色全新料）、电动叉车、速冻盒（大）、速冻盒（小）、肉斗车、平板推车、冷库速冻货架车、升降作业平台、全自动真空包装机、移动式立体喷雾器配套设备设施。</t>
  </si>
  <si>
    <t>1.仓储配送中心建设冷藏库2400平方米，实现冷藏1万吨。其中建设1786平方米冷鲜仓储库、506平方米冷冻仓储库、108平方米速冻库。
2.采购供应链下沉专项车辆冷藏运输车3台。</t>
  </si>
  <si>
    <t>175.27万元
59.67%</t>
  </si>
  <si>
    <t>乌兰浩特市冷冻食品供应链下沉体系建设项目</t>
  </si>
  <si>
    <t>兴安盟成金肉品销售有限责任公司</t>
  </si>
  <si>
    <t xml:space="preserve">建设周期：2023年2月至2024年12月
建设内容：
1.建设升级冷冻库432平方米，配置二层货架；
2.市县合作终端门店投放点配置卧式陈列柜17台；
3.市内配送车辆箱式面包货车2台，配送大货车3辆，重型运输配送车头3辆人，库房内电动车三轮车3辆，半蓬电动三轮车1台；
4.配置监控设备1组；
5.搭建销售配货管理系统。
</t>
  </si>
  <si>
    <t>1.建设升级冷冻库432平方米，配置二层货架；
2.市县合作终端门店投放点配置卧式陈列柜7台（还差10台）；
3.市内配送车辆箱式面包货车1台（还差1台），配送大货车2辆（还差2台）；库房内电动车三轮车3辆，半蓬电动三轮车1台；
4.配置监控设备1组；
5.搭建销售配货管理系统;
6.大货车1辆。
7.重型厢式货车1辆。</t>
  </si>
  <si>
    <t>36.13万元
44.45%</t>
  </si>
  <si>
    <t>乌兰浩特市农特产品上行体系建设升级项目</t>
  </si>
  <si>
    <t>内蒙古科沁万佳食品有限公司</t>
  </si>
  <si>
    <t>建设周期：2022年12月至2024年8月
建设内容：
1.购置轮式装载机1台，运输用吨袋4000个。
2.购置塑料叉板500个。
3.购置物流配送车辆1台。
4.配置监控设施一套。
5.通过农产品上行，带动1个专业合作社将、近百户农民每年种植超过5000亩卜留克，促进农民每亩增收超过1500元。</t>
  </si>
  <si>
    <t>1.完成轮式装载机采购；
2.完成塑料叉板采购;
3.签定监控设备采购合同，完成30%的监控系统采购安装;
4.完成1台厢式货车采购;
5.完成4000个吨袋采购。</t>
  </si>
  <si>
    <t>14.01万元
100%</t>
  </si>
  <si>
    <t>乌兰浩特市沙果产业上行体系建设项目</t>
  </si>
  <si>
    <t>内蒙古兴安盟可为食品有限公司</t>
  </si>
  <si>
    <t>建设周期：2023年4月至2024年8月
建设内容：
1.购置沙果中转筐20000套。
2.购置沙果分拣机2台。</t>
  </si>
  <si>
    <t>购进20000个塑料周转筐。</t>
  </si>
  <si>
    <t>15.61万元
66.12%</t>
  </si>
  <si>
    <t>乌兰浩特市农产品（兴安盟大米）上行体系建设项目</t>
  </si>
  <si>
    <t>乌兰浩特市银瑀禾米业有限责任公司</t>
  </si>
  <si>
    <t>建设周期：2023年2月至2024年12月
建设内容：
1.配备托盘150个、型号：1.8M*1.5M，托盘200个、型号：1.2*1.5M。
2.购置货架，货车，铲车，叉车，叉车属具。
3.购置喷码机，自动化码垛流水线一套，监控系统。
4.购置半自动单工位纺织袋包装机。</t>
  </si>
  <si>
    <t>1、完成自动化码垛流水线一套采购；      
2、完成货车一辆采购；             
3、完成叉车一辆采购；               
4、完成叉车属具采购；            
5、完成铲车一辆采购；             
6、完成中转托盘采购。</t>
  </si>
  <si>
    <t>38.8万元
64.26%</t>
  </si>
  <si>
    <t>乌兰浩特市商贸流通联采便民服务项目</t>
  </si>
  <si>
    <t>兴安盟晟宇鸿升供应链管理有限责任公司</t>
  </si>
  <si>
    <t>建设周期：2023年1月至2024年12月
建设内容：
1.建设同城配送商品分拣中心，配备标准化货架、托盘、商品保温箱、货物中转筐等，提高分拣效率及配送时效。
2.建设同城配送商品分拣中心监控系统，实现分拣全程监控和安全管理。
3.购置货物运输、同城配送车辆，包括加气车辆、电动叉车、电动三轮车、新能源厢式货车、重型商品运输车等，提升产品配送效率。
4.建设商品保温区域，购买商品室内取暖机，提升商品保存质量。
5.建设商贸流通联采便民服务平台，搭建本地商品销售平台和终端线上店铺，扩大终端店铺产品种类，解决终端店铺因面积有限、资金有限的进货问题，为老百姓搭建线下线上更多更好的商品选择平台，实现本地商品线上线下销售流通内循环，促进镇村消费。
6.建设农产品保鲜库，提升商品保存质量。
7.建设24小时便民服务站，搭建全天候便民服务体系。</t>
  </si>
  <si>
    <t>1.完成冰板冷冻柜采购；
2.完成监控系统部分采购;
3.完成电动三轮车14辆、新能源配送汽车5辆、天然气汽车1辆、重型商品运输车2辆采购；
4.完成室内商品取暖机采购；
5.完成乌市联采便民平台主体框架及线上商城搭建。</t>
  </si>
  <si>
    <t>64.54万元
41.36%</t>
  </si>
  <si>
    <t>县域商业体系建设项目进度表</t>
  </si>
  <si>
    <t>支出金额</t>
  </si>
  <si>
    <t>资金支出进度</t>
  </si>
  <si>
    <t>科右中旗巴彦茫哈苏木商贸中心升级改造项目</t>
  </si>
  <si>
    <t>基本型</t>
  </si>
  <si>
    <t>补齐镇级商业基础设施短板</t>
  </si>
  <si>
    <t>科尔沁右翼中旗忙哈基层供销合作社有限公司</t>
  </si>
  <si>
    <r>
      <rPr>
        <b/>
        <sz val="10"/>
        <color theme="1"/>
        <rFont val="宋体"/>
        <charset val="134"/>
        <scheme val="minor"/>
      </rPr>
      <t>建设内容：</t>
    </r>
    <r>
      <rPr>
        <sz val="10"/>
        <color theme="1"/>
        <rFont val="宋体"/>
        <charset val="134"/>
        <scheme val="minor"/>
      </rPr>
      <t>升级店面设备，增加业态。配置吸顶灯24个、超市货架52组、熟食柜1台、冷库设备1套、带棚电动车1辆、厢货车1辆、五金货架6组。</t>
    </r>
    <r>
      <rPr>
        <b/>
        <sz val="10"/>
        <color theme="1"/>
        <rFont val="宋体"/>
        <charset val="134"/>
        <scheme val="minor"/>
      </rPr>
      <t xml:space="preserve">
建设周期：</t>
    </r>
    <r>
      <rPr>
        <sz val="10"/>
        <color theme="1"/>
        <rFont val="宋体"/>
        <charset val="134"/>
        <scheme val="minor"/>
      </rPr>
      <t>2023年3月—2024年12月</t>
    </r>
  </si>
  <si>
    <t>已完成</t>
  </si>
  <si>
    <t>科右中旗“旗、镇、村三级物流体系”升级项目</t>
  </si>
  <si>
    <t>升级“旗、镇、村三级物流配送体系”</t>
  </si>
  <si>
    <t>科尔沁右翼中旗顺途物流有限责任公司</t>
  </si>
  <si>
    <r>
      <rPr>
        <b/>
        <sz val="10"/>
        <color theme="1"/>
        <rFont val="宋体"/>
        <charset val="134"/>
        <scheme val="minor"/>
      </rPr>
      <t>建设内容：</t>
    </r>
    <r>
      <rPr>
        <sz val="10"/>
        <color theme="1"/>
        <rFont val="宋体"/>
        <charset val="134"/>
        <scheme val="minor"/>
      </rPr>
      <t xml:space="preserve">1.快递自动分拣环形交叉带主线部分（含环形交叉带、共配系统、监控系统）1套；2.辅助线路（含输送机、三节伸缩机）1套；3.叉车1台；4.笼式分拣箱100个；5.热收缩打包机1台；6.龙门式安检机1台；7.智能取件快递灯条（含系统）30000个；8.集包袋2000个；9.快递驿站出库仪38台；10.快递统计管理展示系统（含展示大屏设备等）1套；11.分拣中心标识牌1套。
</t>
    </r>
    <r>
      <rPr>
        <b/>
        <sz val="10"/>
        <color theme="1"/>
        <rFont val="宋体"/>
        <charset val="134"/>
        <scheme val="minor"/>
      </rPr>
      <t>建设周期：</t>
    </r>
    <r>
      <rPr>
        <sz val="10"/>
        <color theme="1"/>
        <rFont val="宋体"/>
        <charset val="134"/>
        <scheme val="minor"/>
      </rPr>
      <t>2023年3月—2024年12月</t>
    </r>
  </si>
  <si>
    <t xml:space="preserve">1.主线设备已支出231.49万元
2.辅线设备已支出46.35万元
3.叉车已支出7.85万元
4.笼式分拣箱已支出6.35万元
5.热收缩打包机已支出8.5万元
6.安检机已支出5万元
7.智能取件快递灯条已支出20万元
8.快递集包袋已支出4.2万元
9.快递出库仪已支出5万元
10.快递统计管理展示系统16.6万元
</t>
  </si>
  <si>
    <t>科右中旗生活必需品供应链下沉体系升级建设</t>
  </si>
  <si>
    <t>改善优化县域消费渠道</t>
  </si>
  <si>
    <t>内蒙古晨阳商贸有限公司</t>
  </si>
  <si>
    <r>
      <rPr>
        <b/>
        <sz val="10"/>
        <color theme="1"/>
        <rFont val="宋体"/>
        <charset val="134"/>
        <scheme val="minor"/>
      </rPr>
      <t>建设内容：</t>
    </r>
    <r>
      <rPr>
        <sz val="10"/>
        <color theme="1"/>
        <rFont val="宋体"/>
        <charset val="134"/>
        <scheme val="minor"/>
      </rPr>
      <t>双面塑料托盘（加厚）4000个；（啤酒）中转箱126700个；库房安检监控‘进出库工作电脑8套；针式打印机2台；江铃全顺货车2台；厢货车1台；柴油叉车（单插）1台；依维柯货车1台；半挂车5车；冷藏产品柜400个；商贸流通转型升级信息化管理系统1套；依维柯（欧胜）货车1台；冷藏产品柜（双门）100个；冷藏产品柜56台；LED大屏1台。</t>
    </r>
    <r>
      <rPr>
        <b/>
        <sz val="10"/>
        <color theme="1"/>
        <rFont val="宋体"/>
        <charset val="134"/>
        <scheme val="minor"/>
      </rPr>
      <t xml:space="preserve">
建设周期：</t>
    </r>
    <r>
      <rPr>
        <sz val="10"/>
        <color theme="1"/>
        <rFont val="宋体"/>
        <charset val="134"/>
        <scheme val="minor"/>
      </rPr>
      <t>2022年12月—2024年12月</t>
    </r>
  </si>
  <si>
    <t xml:space="preserve">1.依维柯牌轻型封闭货车已采购完成支出8.2万元    
2.江铃全顺牌轻型封闭式货车已采购完成支出7.6万元 
3.江铃全顺牌轻型封闭式货车已采购完成支出7.6万元                                                                                 4.解放牌汽车支出11.8万元        
5.购入平衡重式叉车支出7万元
6.中转箱已支出111万元,
7.监控已支出10万元
8.冷藏产品柜已支出220万元
9.依维柯货车已支出19.8万元                               </t>
  </si>
  <si>
    <t>科右中旗农牧特产（牛肉干、奶制品）上行体系建设</t>
  </si>
  <si>
    <t>增强农村产品上行动能</t>
  </si>
  <si>
    <t>科右中旗阿希达食品有限责任公司</t>
  </si>
  <si>
    <r>
      <rPr>
        <b/>
        <sz val="10"/>
        <color theme="1"/>
        <rFont val="宋体"/>
        <charset val="134"/>
        <scheme val="minor"/>
      </rPr>
      <t>建设内容：</t>
    </r>
    <r>
      <rPr>
        <sz val="10"/>
        <color theme="1"/>
        <rFont val="宋体"/>
        <charset val="134"/>
        <scheme val="minor"/>
      </rPr>
      <t>购买冷库设备1套、白钢架10套、摆放网6套、推车10台、托盘车20台、建设进销存管理系统1套、货架100组、送货车1台、操作台20张、不锈钢托盘150个。</t>
    </r>
    <r>
      <rPr>
        <b/>
        <sz val="10"/>
        <color theme="1"/>
        <rFont val="宋体"/>
        <charset val="134"/>
        <scheme val="minor"/>
      </rPr>
      <t xml:space="preserve">
建设周期：</t>
    </r>
    <r>
      <rPr>
        <sz val="10"/>
        <color theme="1"/>
        <rFont val="宋体"/>
        <charset val="134"/>
        <scheme val="minor"/>
      </rPr>
      <t>2022年12月-2024年12月</t>
    </r>
  </si>
  <si>
    <t>1.冷库制冷设备已支出37.52万元
2.白钢架、摆放网、推车、托盘车、货架、操作台、不锈钢托盘已支出24.408万元
3.进销存管理系统已支出5.294万元</t>
  </si>
  <si>
    <t>科右中旗农特
产品（蔬菜干制品）上行体系建设</t>
  </si>
  <si>
    <t>兴安盟吉祥
爱里农业发
展有限公司</t>
  </si>
  <si>
    <r>
      <rPr>
        <b/>
        <sz val="10"/>
        <rFont val="宋体"/>
        <charset val="134"/>
        <scheme val="minor"/>
      </rPr>
      <t>建设内容</t>
    </r>
    <r>
      <rPr>
        <sz val="10"/>
        <rFont val="宋体"/>
        <charset val="134"/>
        <scheme val="minor"/>
      </rPr>
      <t xml:space="preserve">：农产品分拣挑选台1座；蔬菜晾晒架38座；农产品清洗机1条；烘干机2套；制冷设备1套；塑料搬运筐500个；转运托盘250个；叉车2辆；升降机3台；豆角晾晒架62组；检验设备1套；监控系统1套；订单管理系统1套；连续封口机2台；热收缩膜塑封机1台；PET易拉罐封口机1台；喷码打码机1套；厢式货车1辆。
</t>
    </r>
    <r>
      <rPr>
        <b/>
        <sz val="10"/>
        <rFont val="宋体"/>
        <charset val="134"/>
        <scheme val="minor"/>
      </rPr>
      <t>建设周期：</t>
    </r>
    <r>
      <rPr>
        <sz val="10"/>
        <rFont val="宋体"/>
        <charset val="134"/>
        <scheme val="minor"/>
      </rPr>
      <t>2022年12月—2024年12月</t>
    </r>
  </si>
  <si>
    <t>1.冷库制冷设备已采购完成支出金额10万元
2.农产品分拣台1座、蔬菜晾晒架38套、农产品清洗台1条、烘干机2套已完成支出金额184.5万元</t>
  </si>
  <si>
    <t>科右中旗牛肉产品上行体系建设项目</t>
  </si>
  <si>
    <t>内蒙古华阳
牛业科技集
团有限公司</t>
  </si>
  <si>
    <r>
      <rPr>
        <b/>
        <sz val="8"/>
        <rFont val="宋体"/>
        <charset val="134"/>
        <scheme val="minor"/>
      </rPr>
      <t>建设内容：</t>
    </r>
    <r>
      <rPr>
        <sz val="8"/>
        <rFont val="宋体"/>
        <charset val="134"/>
        <scheme val="minor"/>
      </rPr>
      <t>1.购置电动叉车、冷库预冷设备、冷库购置货架、冷库速冻架车、冷库滑道架车、叉车托盘、小托盘、不锈钢肉盒、肉斗车、平板推车、周转筐、热收缩覆膜机、升降作业平台车、全自动真空包装机、贴体包装机、热缩内包装机、速冻库预冷设备、下货速冻库预冷设备、分割车间预冷设备。
2.气调包装机、仓储管理系统、清洗机、电动叉车、升降机、手动地牛、电动地牛、金属探测器、捆扎机、地磅、不锈钢地磅、不锈钢速冻盒、不锈钢号肉匣子、冷库速冻车、货物托盘（蓝色全新料）、冷库滑车道推车、流转筐。</t>
    </r>
    <r>
      <rPr>
        <b/>
        <sz val="8"/>
        <rFont val="宋体"/>
        <charset val="134"/>
        <scheme val="minor"/>
      </rPr>
      <t xml:space="preserve">
建设周期：</t>
    </r>
    <r>
      <rPr>
        <sz val="8"/>
        <rFont val="宋体"/>
        <charset val="134"/>
        <scheme val="minor"/>
      </rPr>
      <t>2022年12月-2024年12月</t>
    </r>
  </si>
  <si>
    <t xml:space="preserve">购置电动叉车、冷库预冷设备、冷库购置货架、冷库速冻架车、冷库滑道架车、叉车托盘、小托盘、不锈钢肉盒、肉斗车、平板推车、周转筐、热收缩覆膜机、升降作业平台车、全自动真空包装机、贴体包装机、热缩内包装机、速冻库预冷设备、下货速冻库预冷设备、分割车间预冷设备总计支出1777.438万元
                 </t>
  </si>
  <si>
    <t>合计</t>
  </si>
  <si>
    <t>扎赉特旗县域商业体系建设项目进度表</t>
  </si>
  <si>
    <t>支出金额(万元)</t>
  </si>
  <si>
    <t>扎赉特旗农产品上行体系建设项目</t>
  </si>
  <si>
    <t>新建</t>
  </si>
  <si>
    <t>增强农畜产品上行动能</t>
  </si>
  <si>
    <t>扎赉特旗安丰食品有限公司</t>
  </si>
  <si>
    <t>1.建设1000平米冷藏库，300平米速冻库。2.建设800平米初级分拣车间，建设玉米初加工生产线，实现年分拣初加工能力1000万穗，3.购置仓储运输车3台，建设200平米宣传展厅。2024年--2025年10月</t>
  </si>
  <si>
    <t>1、冷库冷藏制冷设备、冷库速冻制冷设备、冷库不锈钢案板已完成。                    2、粘玉米初加工生产线运输带完成。             3、初级分拣车间蒸箱设备、黏玉米推车200辆、黏玉米筐6200个、冷库铁托盘290个已采购完成。                                  预计11月20日前完成项目总投资的52%进度。</t>
  </si>
  <si>
    <t>乡镇商贸中心升级改造项目</t>
  </si>
  <si>
    <t>改扩建</t>
  </si>
  <si>
    <t>补齐县域商业基础设施短板</t>
  </si>
  <si>
    <t>扎赉特旗宏万隆商贸有限责任公司</t>
  </si>
  <si>
    <t>现有店面扩建至1070平米，升级店面设备，改造划分区域，更新基础设施设备</t>
  </si>
  <si>
    <t>已全部完成，改造升级基础设施包括：货架、冰柜、保鲜柜。厢式货车、监控设施、安防系统和照明系统   预计11月20日前完成项目总投资的100%进度。</t>
  </si>
  <si>
    <t>同城配送供应链体系建设</t>
  </si>
  <si>
    <t>升级改造</t>
  </si>
  <si>
    <t>提高生活服务供给质量</t>
  </si>
  <si>
    <t>兴安盟生旭商贸有限公司</t>
  </si>
  <si>
    <t>升级改造15家门店，1.改造内容包括：配备货架、冰柜6台、保鲜柜4台。2.配备网络、监控设施、安防系统和照明系统3.搭建供应链管理系统。</t>
  </si>
  <si>
    <t>已升级改造13家，改造内容包括：配备货架、冰柜、保鲜柜。配备网络、监控设施、安防系统和照明系统                           预计11月20日前可完成总投资额415万元，实施进度达78%。</t>
  </si>
  <si>
    <t>扎赉特旗达之源日用品配送体系建设项目</t>
  </si>
  <si>
    <t>扎赉特旗达之源商贸有限公司</t>
  </si>
  <si>
    <t>1.配送中心采购托盘1000个、叉车1台实现集中采购统一配送，服务网点从800家增加至1100家左右。2.店铺终端配备保鲜柜300台、供应链下沉厢货车10台。3.搭建本地商贸物流综合服务平台。</t>
  </si>
  <si>
    <t>1.配送中心采购托盘1000个、叉车1台 、托盘1000个、制冷设备1套、取暖设备3套       2.店铺终端配备保鲜柜300台、供应链下沉厢货车10台。                               3.物流综合服务平台系统一套。           预计11月20日前可完成项目总投资的85%。</t>
  </si>
  <si>
    <t>扎赉特旗雪峰鲜食玉米生产技术改造项目</t>
  </si>
  <si>
    <t>扎赉特旗雪峰农牧专业合作社</t>
  </si>
  <si>
    <t>1.改造冷藏库1200平方米，速冻库800平方米。改造内容包括：维修改造冷藏库制冷设备，购买冷藏库输送设备。2.建设鲜食玉米分拣车间400平米，建设初加工生产线，实现年分拣初加工能力达1500万穗。3.购置配送车辆6台。</t>
  </si>
  <si>
    <t>已完成打包设备4台、铲车2台、收储车辆2台、水箱1个、运输车斗2套、发电机组2套、周转筐5000个、托盘1000个、粉碎机1台、皮卡车2台、水罐6个。预计11月20日前完成项目总投资的40%进度。</t>
  </si>
  <si>
    <t>合计: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</si>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</sst>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6">
    <font>
      <sz val="11"/>
      <color theme="1"/>
      <name val="宋体"/>
      <charset val="134"/>
      <scheme val="minor"/>
    </font>
    <font>
      <sz val="11"/>
      <name val="宋体"/>
      <charset val="134"/>
      <scheme val="minor"/>
    </font>
    <font>
      <b/>
      <sz val="18"/>
      <color theme="1"/>
      <name val="宋体"/>
      <charset val="134"/>
      <scheme val="minor"/>
    </font>
    <font>
      <b/>
      <sz val="10"/>
      <color theme="1"/>
      <name val="宋体"/>
      <charset val="134"/>
      <scheme val="minor"/>
    </font>
    <font>
      <sz val="10"/>
      <color theme="1"/>
      <name val="宋体"/>
      <charset val="134"/>
      <scheme val="minor"/>
    </font>
    <font>
      <sz val="12"/>
      <color indexed="8"/>
      <name val="仿宋"/>
      <charset val="134"/>
    </font>
    <font>
      <sz val="10"/>
      <name val="宋体"/>
      <charset val="134"/>
      <scheme val="minor"/>
    </font>
    <font>
      <sz val="12"/>
      <name val="仿宋"/>
      <charset val="134"/>
    </font>
    <font>
      <b/>
      <sz val="10"/>
      <name val="宋体"/>
      <charset val="134"/>
      <scheme val="minor"/>
    </font>
    <font>
      <b/>
      <sz val="8"/>
      <name val="宋体"/>
      <charset val="134"/>
      <scheme val="minor"/>
    </font>
    <font>
      <sz val="10"/>
      <color theme="1"/>
      <name val="宋体"/>
      <charset val="134"/>
    </font>
    <font>
      <sz val="10"/>
      <color indexed="8"/>
      <name val="宋体"/>
      <charset val="134"/>
    </font>
    <font>
      <sz val="10"/>
      <color rgb="FF000000"/>
      <name val="Arial Unicode MS"/>
      <charset val="134"/>
    </font>
    <font>
      <sz val="9"/>
      <color indexed="8"/>
      <name val="宋体"/>
      <charset val="134"/>
    </font>
    <font>
      <sz val="10"/>
      <name val="宋体"/>
      <charset val="134"/>
    </font>
    <font>
      <sz val="8"/>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50">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0" fillId="0" borderId="1" xfId="0" applyFill="1" applyBorder="1" applyAlignment="1">
      <alignment horizontal="center" vertical="center"/>
    </xf>
    <xf numFmtId="0" fontId="4" fillId="0" borderId="1" xfId="0" applyFont="1" applyFill="1" applyBorder="1" applyAlignment="1">
      <alignment horizontal="left" vertical="center" wrapText="1"/>
    </xf>
    <xf numFmtId="10"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76" fontId="1" fillId="0" borderId="0" xfId="0" applyNumberFormat="1" applyFont="1" applyFill="1">
      <alignment vertical="center"/>
    </xf>
    <xf numFmtId="0" fontId="0" fillId="0" borderId="1" xfId="0" applyFill="1" applyBorder="1">
      <alignment vertical="center"/>
    </xf>
    <xf numFmtId="0" fontId="0" fillId="0" borderId="1" xfId="0" applyFill="1" applyBorder="1" applyAlignment="1">
      <alignment vertical="center"/>
    </xf>
    <xf numFmtId="10" fontId="0" fillId="0" borderId="4" xfId="0" applyNumberForma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0" fontId="0" fillId="0" borderId="1" xfId="0" applyNumberFormat="1"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2" fillId="0" borderId="0" xfId="0" applyFont="1" applyFill="1" applyAlignment="1">
      <alignment horizontal="left" vertical="center"/>
    </xf>
    <xf numFmtId="0" fontId="13"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zoomScale="87" zoomScaleNormal="87" workbookViewId="0">
      <selection activeCell="A1" sqref="A1:K1"/>
    </sheetView>
  </sheetViews>
  <sheetFormatPr defaultColWidth="9" defaultRowHeight="30" customHeight="1" outlineLevelRow="7"/>
  <cols>
    <col min="1" max="1" width="7.5" style="1" customWidth="1"/>
    <col min="2" max="2" width="9" style="1"/>
    <col min="3" max="3" width="14" style="1" customWidth="1"/>
    <col min="4" max="4" width="10.825" style="1" customWidth="1"/>
    <col min="5" max="5" width="22.3583333333333" style="1" customWidth="1"/>
    <col min="6" max="6" width="11.375" style="1" customWidth="1"/>
    <col min="7" max="7" width="10.5" style="1" customWidth="1"/>
    <col min="8" max="8" width="10.375" style="1" customWidth="1"/>
    <col min="9" max="9" width="49.6166666666667" style="1" customWidth="1"/>
    <col min="10" max="10" width="40.9166666666667" style="1" customWidth="1"/>
    <col min="11" max="11" width="15.025" style="1" customWidth="1"/>
    <col min="12" max="12" width="36.775" style="1" customWidth="1"/>
    <col min="13" max="16384" width="9" style="1"/>
  </cols>
  <sheetData>
    <row r="1" ht="59" customHeight="1" spans="1:11">
      <c r="A1" s="41" t="s">
        <v>0</v>
      </c>
      <c r="B1" s="41"/>
      <c r="C1" s="41"/>
      <c r="D1" s="41"/>
      <c r="E1" s="41"/>
      <c r="F1" s="41"/>
      <c r="G1" s="41"/>
      <c r="H1" s="41"/>
      <c r="I1" s="41"/>
      <c r="J1" s="41"/>
      <c r="K1" s="41"/>
    </row>
    <row r="2" ht="44" customHeight="1" spans="1:11">
      <c r="A2" s="21" t="s">
        <v>1</v>
      </c>
      <c r="B2" s="21" t="s">
        <v>2</v>
      </c>
      <c r="C2" s="21" t="s">
        <v>3</v>
      </c>
      <c r="D2" s="21" t="s">
        <v>4</v>
      </c>
      <c r="E2" s="21" t="s">
        <v>5</v>
      </c>
      <c r="F2" s="21" t="s">
        <v>6</v>
      </c>
      <c r="G2" s="6" t="s">
        <v>7</v>
      </c>
      <c r="H2" s="6" t="s">
        <v>8</v>
      </c>
      <c r="I2" s="6" t="s">
        <v>9</v>
      </c>
      <c r="J2" s="6" t="s">
        <v>10</v>
      </c>
      <c r="K2" s="6" t="s">
        <v>11</v>
      </c>
    </row>
    <row r="3" s="1" customFormat="1" ht="175" customHeight="1" spans="1:12">
      <c r="A3" s="8">
        <v>1</v>
      </c>
      <c r="B3" s="8">
        <v>2022</v>
      </c>
      <c r="C3" s="8" t="s">
        <v>12</v>
      </c>
      <c r="D3" s="8" t="s">
        <v>13</v>
      </c>
      <c r="E3" s="8" t="s">
        <v>14</v>
      </c>
      <c r="F3" s="8" t="s">
        <v>15</v>
      </c>
      <c r="G3" s="8">
        <v>316.1</v>
      </c>
      <c r="H3" s="8">
        <v>94.83</v>
      </c>
      <c r="I3" s="12" t="s">
        <v>16</v>
      </c>
      <c r="J3" s="31" t="s">
        <v>17</v>
      </c>
      <c r="K3" s="8" t="s">
        <v>18</v>
      </c>
      <c r="L3" s="3"/>
    </row>
    <row r="4" s="1" customFormat="1" ht="300" customHeight="1" spans="1:11">
      <c r="A4" s="8">
        <v>2</v>
      </c>
      <c r="B4" s="24">
        <v>2022</v>
      </c>
      <c r="C4" s="8" t="s">
        <v>19</v>
      </c>
      <c r="D4" s="8" t="s">
        <v>13</v>
      </c>
      <c r="E4" s="8" t="s">
        <v>14</v>
      </c>
      <c r="F4" s="8" t="s">
        <v>20</v>
      </c>
      <c r="G4" s="24">
        <v>628.2</v>
      </c>
      <c r="H4" s="24">
        <v>188.46</v>
      </c>
      <c r="I4" s="12" t="s">
        <v>21</v>
      </c>
      <c r="J4" s="31" t="s">
        <v>22</v>
      </c>
      <c r="K4" s="8" t="s">
        <v>23</v>
      </c>
    </row>
    <row r="5" ht="169" customHeight="1" spans="1:12">
      <c r="A5" s="8">
        <v>3</v>
      </c>
      <c r="B5" s="24">
        <v>2022</v>
      </c>
      <c r="C5" s="8" t="s">
        <v>24</v>
      </c>
      <c r="D5" s="8" t="s">
        <v>13</v>
      </c>
      <c r="E5" s="8" t="s">
        <v>14</v>
      </c>
      <c r="F5" s="8" t="s">
        <v>25</v>
      </c>
      <c r="G5" s="24">
        <v>517.7</v>
      </c>
      <c r="H5" s="24">
        <v>155.31</v>
      </c>
      <c r="I5" s="12" t="s">
        <v>26</v>
      </c>
      <c r="J5" s="31" t="s">
        <v>27</v>
      </c>
      <c r="K5" s="8" t="s">
        <v>28</v>
      </c>
      <c r="L5" s="3"/>
    </row>
    <row r="6" ht="151" customHeight="1" spans="1:11">
      <c r="A6" s="8">
        <v>4</v>
      </c>
      <c r="B6" s="24">
        <v>2022</v>
      </c>
      <c r="C6" s="8" t="s">
        <v>29</v>
      </c>
      <c r="D6" s="8" t="s">
        <v>13</v>
      </c>
      <c r="E6" s="8" t="s">
        <v>14</v>
      </c>
      <c r="F6" s="8" t="s">
        <v>30</v>
      </c>
      <c r="G6" s="24">
        <v>667.83</v>
      </c>
      <c r="H6" s="24">
        <v>200.34</v>
      </c>
      <c r="I6" s="12" t="s">
        <v>31</v>
      </c>
      <c r="J6" s="12" t="s">
        <v>32</v>
      </c>
      <c r="K6" s="8" t="s">
        <v>33</v>
      </c>
    </row>
    <row r="7" ht="174" customHeight="1" spans="1:11">
      <c r="A7" s="8">
        <v>5</v>
      </c>
      <c r="B7" s="24">
        <v>2022</v>
      </c>
      <c r="C7" s="8" t="s">
        <v>34</v>
      </c>
      <c r="D7" s="8" t="s">
        <v>13</v>
      </c>
      <c r="E7" s="8" t="s">
        <v>14</v>
      </c>
      <c r="F7" s="8" t="s">
        <v>35</v>
      </c>
      <c r="G7" s="8">
        <v>1003.19</v>
      </c>
      <c r="H7" s="8">
        <v>300.95</v>
      </c>
      <c r="I7" s="12" t="s">
        <v>36</v>
      </c>
      <c r="J7" s="31" t="s">
        <v>37</v>
      </c>
      <c r="K7" s="8" t="s">
        <v>38</v>
      </c>
    </row>
    <row r="8" ht="171" customHeight="1" spans="1:11">
      <c r="A8" s="8">
        <v>6</v>
      </c>
      <c r="B8" s="8">
        <v>2022</v>
      </c>
      <c r="C8" s="8" t="s">
        <v>39</v>
      </c>
      <c r="D8" s="8" t="s">
        <v>13</v>
      </c>
      <c r="E8" s="8" t="s">
        <v>14</v>
      </c>
      <c r="F8" s="8" t="s">
        <v>40</v>
      </c>
      <c r="G8" s="8">
        <v>799.12</v>
      </c>
      <c r="H8" s="8">
        <v>238.11</v>
      </c>
      <c r="I8" s="12" t="s">
        <v>41</v>
      </c>
      <c r="J8" s="12" t="s">
        <v>42</v>
      </c>
      <c r="K8" s="8">
        <v>0</v>
      </c>
    </row>
  </sheetData>
  <mergeCells count="1">
    <mergeCell ref="A1:K1"/>
  </mergeCells>
  <pageMargins left="0.511805555555556" right="0.511805555555556" top="0.944444444444444"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1" sqref="A1:K1"/>
    </sheetView>
  </sheetViews>
  <sheetFormatPr defaultColWidth="9" defaultRowHeight="30" customHeight="1"/>
  <cols>
    <col min="1" max="1" width="7.5" style="39" customWidth="1"/>
    <col min="2" max="2" width="9" style="39"/>
    <col min="3" max="3" width="10.75" style="39" customWidth="1"/>
    <col min="4" max="4" width="10.825" style="39" customWidth="1"/>
    <col min="5" max="5" width="22.3583333333333" style="39" customWidth="1"/>
    <col min="6" max="6" width="11.375" style="39" customWidth="1"/>
    <col min="7" max="7" width="10.5" style="39" customWidth="1"/>
    <col min="8" max="8" width="10.375" style="39" customWidth="1"/>
    <col min="9" max="9" width="41.375" style="40" customWidth="1"/>
    <col min="10" max="10" width="40.9166666666667" style="40" customWidth="1"/>
    <col min="11" max="11" width="15.025" style="1" customWidth="1"/>
    <col min="12" max="12" width="36.775" style="1" customWidth="1"/>
    <col min="13" max="16384" width="9" style="1"/>
  </cols>
  <sheetData>
    <row r="1" ht="59" customHeight="1" spans="1:11">
      <c r="A1" s="41" t="s">
        <v>0</v>
      </c>
      <c r="B1" s="41"/>
      <c r="C1" s="41"/>
      <c r="D1" s="41"/>
      <c r="E1" s="41"/>
      <c r="F1" s="41"/>
      <c r="G1" s="41"/>
      <c r="H1" s="41"/>
      <c r="I1" s="45"/>
      <c r="J1" s="45"/>
      <c r="K1" s="41"/>
    </row>
    <row r="2" ht="44" customHeight="1" spans="1:11">
      <c r="A2" s="21" t="s">
        <v>1</v>
      </c>
      <c r="B2" s="21" t="s">
        <v>2</v>
      </c>
      <c r="C2" s="21" t="s">
        <v>3</v>
      </c>
      <c r="D2" s="21" t="s">
        <v>4</v>
      </c>
      <c r="E2" s="21" t="s">
        <v>5</v>
      </c>
      <c r="F2" s="21" t="s">
        <v>6</v>
      </c>
      <c r="G2" s="6" t="s">
        <v>7</v>
      </c>
      <c r="H2" s="6" t="s">
        <v>8</v>
      </c>
      <c r="I2" s="6" t="s">
        <v>9</v>
      </c>
      <c r="J2" s="6" t="s">
        <v>10</v>
      </c>
      <c r="K2" s="6" t="s">
        <v>11</v>
      </c>
    </row>
    <row r="3" s="1" customFormat="1" ht="234" customHeight="1" spans="1:12">
      <c r="A3" s="42">
        <v>1</v>
      </c>
      <c r="B3" s="42">
        <v>2023</v>
      </c>
      <c r="C3" s="43" t="s">
        <v>43</v>
      </c>
      <c r="D3" s="43" t="s">
        <v>44</v>
      </c>
      <c r="E3" s="43" t="s">
        <v>14</v>
      </c>
      <c r="F3" s="43" t="s">
        <v>45</v>
      </c>
      <c r="G3" s="43">
        <v>1200</v>
      </c>
      <c r="H3" s="43">
        <v>350</v>
      </c>
      <c r="I3" s="46" t="s">
        <v>46</v>
      </c>
      <c r="J3" s="47" t="s">
        <v>47</v>
      </c>
      <c r="K3" s="43" t="s">
        <v>48</v>
      </c>
      <c r="L3" s="3"/>
    </row>
    <row r="4" ht="191" customHeight="1" spans="1:11">
      <c r="A4" s="42">
        <v>2</v>
      </c>
      <c r="B4" s="42">
        <v>2023</v>
      </c>
      <c r="C4" s="43" t="s">
        <v>49</v>
      </c>
      <c r="D4" s="43" t="s">
        <v>44</v>
      </c>
      <c r="E4" s="43" t="s">
        <v>14</v>
      </c>
      <c r="F4" s="43" t="s">
        <v>50</v>
      </c>
      <c r="G4" s="43">
        <v>1114.305</v>
      </c>
      <c r="H4" s="44">
        <v>293.75</v>
      </c>
      <c r="I4" s="47" t="s">
        <v>51</v>
      </c>
      <c r="J4" s="47" t="s">
        <v>52</v>
      </c>
      <c r="K4" s="43" t="s">
        <v>53</v>
      </c>
    </row>
    <row r="5" ht="169" customHeight="1" spans="1:12">
      <c r="A5" s="42">
        <v>3</v>
      </c>
      <c r="B5" s="42">
        <v>2023</v>
      </c>
      <c r="C5" s="43" t="s">
        <v>54</v>
      </c>
      <c r="D5" s="43" t="s">
        <v>44</v>
      </c>
      <c r="E5" s="43" t="s">
        <v>14</v>
      </c>
      <c r="F5" s="43" t="s">
        <v>55</v>
      </c>
      <c r="G5" s="44">
        <v>308.38</v>
      </c>
      <c r="H5" s="44">
        <v>81.29</v>
      </c>
      <c r="I5" s="47" t="s">
        <v>56</v>
      </c>
      <c r="J5" s="47" t="s">
        <v>57</v>
      </c>
      <c r="K5" s="43" t="s">
        <v>58</v>
      </c>
      <c r="L5" s="3"/>
    </row>
    <row r="6" ht="195" customHeight="1" spans="1:11">
      <c r="A6" s="42">
        <v>4</v>
      </c>
      <c r="B6" s="42">
        <v>2023</v>
      </c>
      <c r="C6" s="43" t="s">
        <v>59</v>
      </c>
      <c r="D6" s="43" t="s">
        <v>44</v>
      </c>
      <c r="E6" s="43" t="s">
        <v>14</v>
      </c>
      <c r="F6" s="43" t="s">
        <v>60</v>
      </c>
      <c r="G6" s="44">
        <v>53.15</v>
      </c>
      <c r="H6" s="44">
        <v>14.01</v>
      </c>
      <c r="I6" s="47" t="s">
        <v>61</v>
      </c>
      <c r="J6" s="48" t="s">
        <v>62</v>
      </c>
      <c r="K6" s="43" t="s">
        <v>63</v>
      </c>
    </row>
    <row r="7" ht="174" customHeight="1" spans="1:11">
      <c r="A7" s="42">
        <v>5</v>
      </c>
      <c r="B7" s="42">
        <v>2023</v>
      </c>
      <c r="C7" s="43" t="s">
        <v>64</v>
      </c>
      <c r="D7" s="43" t="s">
        <v>44</v>
      </c>
      <c r="E7" s="43" t="s">
        <v>14</v>
      </c>
      <c r="F7" s="43" t="s">
        <v>65</v>
      </c>
      <c r="G7" s="44">
        <v>89.6</v>
      </c>
      <c r="H7" s="44">
        <v>23.61</v>
      </c>
      <c r="I7" s="47" t="s">
        <v>66</v>
      </c>
      <c r="J7" s="47" t="s">
        <v>67</v>
      </c>
      <c r="K7" s="43" t="s">
        <v>68</v>
      </c>
    </row>
    <row r="8" ht="171" customHeight="1" spans="1:11">
      <c r="A8" s="42">
        <v>6</v>
      </c>
      <c r="B8" s="42">
        <v>2023</v>
      </c>
      <c r="C8" s="43" t="s">
        <v>69</v>
      </c>
      <c r="D8" s="43" t="s">
        <v>44</v>
      </c>
      <c r="E8" s="43" t="s">
        <v>14</v>
      </c>
      <c r="F8" s="43" t="s">
        <v>70</v>
      </c>
      <c r="G8" s="44">
        <v>229.09</v>
      </c>
      <c r="H8" s="44">
        <v>60.38</v>
      </c>
      <c r="I8" s="47" t="s">
        <v>71</v>
      </c>
      <c r="J8" s="48" t="s">
        <v>72</v>
      </c>
      <c r="K8" s="43" t="s">
        <v>73</v>
      </c>
    </row>
    <row r="9" s="1" customFormat="1" ht="201" customHeight="1" spans="1:11">
      <c r="A9" s="42">
        <v>7</v>
      </c>
      <c r="B9" s="42">
        <v>2023</v>
      </c>
      <c r="C9" s="43" t="s">
        <v>74</v>
      </c>
      <c r="D9" s="43" t="s">
        <v>44</v>
      </c>
      <c r="E9" s="43" t="s">
        <v>14</v>
      </c>
      <c r="F9" s="43" t="s">
        <v>75</v>
      </c>
      <c r="G9" s="44">
        <v>591.9</v>
      </c>
      <c r="H9" s="44">
        <v>156.03</v>
      </c>
      <c r="I9" s="49" t="s">
        <v>76</v>
      </c>
      <c r="J9" s="48" t="s">
        <v>77</v>
      </c>
      <c r="K9" s="43" t="s">
        <v>78</v>
      </c>
    </row>
  </sheetData>
  <mergeCells count="1">
    <mergeCell ref="A1:K1"/>
  </mergeCells>
  <pageMargins left="0.511805555555556" right="0.511805555555556" top="0.944444444444444" bottom="1" header="0.5" footer="0.5"/>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M1"/>
    </sheetView>
  </sheetViews>
  <sheetFormatPr defaultColWidth="9" defaultRowHeight="30" customHeight="1"/>
  <cols>
    <col min="1" max="1" width="4.89166666666667" style="1" customWidth="1"/>
    <col min="2" max="2" width="6.40833333333333" style="1" customWidth="1"/>
    <col min="3" max="3" width="11.075" style="1" customWidth="1"/>
    <col min="4" max="4" width="10.7666666666667" style="1" customWidth="1"/>
    <col min="5" max="5" width="10.975" style="3" customWidth="1"/>
    <col min="6" max="6" width="10.875" style="1" customWidth="1"/>
    <col min="7" max="7" width="7.275" style="1" customWidth="1"/>
    <col min="8" max="8" width="6.40833333333333" style="1" customWidth="1"/>
    <col min="9" max="9" width="42.6416666666667" style="1" customWidth="1"/>
    <col min="10" max="10" width="30.2166666666667" style="1" customWidth="1"/>
    <col min="11" max="11" width="11.9083333333333" style="1" customWidth="1"/>
    <col min="12" max="12" width="13.5833333333333" style="1" customWidth="1"/>
    <col min="13" max="13" width="14.575" style="1" customWidth="1"/>
    <col min="14" max="15" width="12.625" style="1"/>
    <col min="16" max="16384" width="9" style="1"/>
  </cols>
  <sheetData>
    <row r="1" ht="59" customHeight="1" spans="1:13">
      <c r="A1" s="19" t="s">
        <v>79</v>
      </c>
      <c r="B1" s="19"/>
      <c r="C1" s="19"/>
      <c r="D1" s="19"/>
      <c r="E1" s="20"/>
      <c r="F1" s="19"/>
      <c r="G1" s="19"/>
      <c r="H1" s="19"/>
      <c r="I1" s="19"/>
      <c r="J1" s="19"/>
      <c r="K1" s="19"/>
      <c r="L1" s="19"/>
      <c r="M1" s="19"/>
    </row>
    <row r="2" ht="44" customHeight="1" spans="1:13">
      <c r="A2" s="21" t="s">
        <v>1</v>
      </c>
      <c r="B2" s="21" t="s">
        <v>2</v>
      </c>
      <c r="C2" s="21" t="s">
        <v>3</v>
      </c>
      <c r="D2" s="21" t="s">
        <v>4</v>
      </c>
      <c r="E2" s="7" t="s">
        <v>5</v>
      </c>
      <c r="F2" s="21" t="s">
        <v>6</v>
      </c>
      <c r="G2" s="6" t="s">
        <v>7</v>
      </c>
      <c r="H2" s="6" t="s">
        <v>8</v>
      </c>
      <c r="I2" s="6" t="s">
        <v>9</v>
      </c>
      <c r="J2" s="6" t="s">
        <v>10</v>
      </c>
      <c r="K2" s="6" t="s">
        <v>80</v>
      </c>
      <c r="L2" s="6" t="s">
        <v>81</v>
      </c>
      <c r="M2" s="6" t="s">
        <v>11</v>
      </c>
    </row>
    <row r="3" s="1" customFormat="1" ht="74" customHeight="1" spans="1:13">
      <c r="A3" s="8">
        <v>1</v>
      </c>
      <c r="B3" s="8">
        <v>2023</v>
      </c>
      <c r="C3" s="8" t="s">
        <v>82</v>
      </c>
      <c r="D3" s="8" t="s">
        <v>83</v>
      </c>
      <c r="E3" s="22" t="s">
        <v>84</v>
      </c>
      <c r="F3" s="8" t="s">
        <v>85</v>
      </c>
      <c r="G3" s="23">
        <v>11.4519</v>
      </c>
      <c r="H3" s="23">
        <v>3.13</v>
      </c>
      <c r="I3" s="30" t="s">
        <v>86</v>
      </c>
      <c r="J3" s="25" t="s">
        <v>87</v>
      </c>
      <c r="K3" s="25">
        <v>11.4519</v>
      </c>
      <c r="L3" s="14">
        <f t="shared" ref="L3:L8" si="0">K3/G3</f>
        <v>1</v>
      </c>
      <c r="M3" s="14">
        <v>0</v>
      </c>
    </row>
    <row r="4" s="1" customFormat="1" ht="131" customHeight="1" spans="1:13">
      <c r="A4" s="8">
        <v>2</v>
      </c>
      <c r="B4" s="24">
        <v>2023</v>
      </c>
      <c r="C4" s="8" t="s">
        <v>88</v>
      </c>
      <c r="D4" s="8" t="s">
        <v>83</v>
      </c>
      <c r="E4" s="22" t="s">
        <v>89</v>
      </c>
      <c r="F4" s="8" t="s">
        <v>90</v>
      </c>
      <c r="G4" s="23">
        <v>492.67</v>
      </c>
      <c r="H4" s="23">
        <v>134.52</v>
      </c>
      <c r="I4" s="30" t="s">
        <v>91</v>
      </c>
      <c r="J4" s="31" t="s">
        <v>92</v>
      </c>
      <c r="K4" s="25">
        <v>351.34</v>
      </c>
      <c r="L4" s="14">
        <f t="shared" si="0"/>
        <v>0.71313455254024</v>
      </c>
      <c r="M4" s="14">
        <v>0</v>
      </c>
    </row>
    <row r="5" ht="160" customHeight="1" spans="1:13">
      <c r="A5" s="8">
        <v>3</v>
      </c>
      <c r="B5" s="24">
        <v>2023</v>
      </c>
      <c r="C5" s="8" t="s">
        <v>93</v>
      </c>
      <c r="D5" s="8" t="s">
        <v>83</v>
      </c>
      <c r="E5" s="22" t="s">
        <v>94</v>
      </c>
      <c r="F5" s="8" t="s">
        <v>95</v>
      </c>
      <c r="G5" s="23">
        <v>1186.9367</v>
      </c>
      <c r="H5" s="23">
        <v>323.99</v>
      </c>
      <c r="I5" s="30" t="s">
        <v>96</v>
      </c>
      <c r="J5" s="31" t="s">
        <v>97</v>
      </c>
      <c r="K5" s="25">
        <v>403</v>
      </c>
      <c r="L5" s="14">
        <f t="shared" si="0"/>
        <v>0.339529479541748</v>
      </c>
      <c r="M5" s="13">
        <v>0.0355</v>
      </c>
    </row>
    <row r="6" ht="67" customHeight="1" spans="1:13">
      <c r="A6" s="8">
        <v>4</v>
      </c>
      <c r="B6" s="24">
        <v>2023</v>
      </c>
      <c r="C6" s="8" t="s">
        <v>98</v>
      </c>
      <c r="D6" s="8" t="s">
        <v>83</v>
      </c>
      <c r="E6" s="22" t="s">
        <v>99</v>
      </c>
      <c r="F6" s="8" t="s">
        <v>100</v>
      </c>
      <c r="G6" s="23">
        <v>96.488</v>
      </c>
      <c r="H6" s="23">
        <v>26.34</v>
      </c>
      <c r="I6" s="30" t="s">
        <v>101</v>
      </c>
      <c r="J6" s="31" t="s">
        <v>102</v>
      </c>
      <c r="K6" s="25">
        <v>67.222</v>
      </c>
      <c r="L6" s="14">
        <f t="shared" si="0"/>
        <v>0.696687671005721</v>
      </c>
      <c r="M6" s="14">
        <v>0</v>
      </c>
    </row>
    <row r="7" s="2" customFormat="1" ht="96" customHeight="1" spans="1:13">
      <c r="A7" s="25">
        <v>5</v>
      </c>
      <c r="B7" s="26">
        <v>2023</v>
      </c>
      <c r="C7" s="25" t="s">
        <v>103</v>
      </c>
      <c r="D7" s="26" t="s">
        <v>83</v>
      </c>
      <c r="E7" s="27" t="s">
        <v>99</v>
      </c>
      <c r="F7" s="25" t="s">
        <v>104</v>
      </c>
      <c r="G7" s="28">
        <v>365.4</v>
      </c>
      <c r="H7" s="28">
        <v>99.77</v>
      </c>
      <c r="I7" s="32" t="s">
        <v>105</v>
      </c>
      <c r="J7" s="33" t="s">
        <v>106</v>
      </c>
      <c r="K7" s="34">
        <v>194.5</v>
      </c>
      <c r="L7" s="35">
        <f t="shared" si="0"/>
        <v>0.532293377120963</v>
      </c>
      <c r="M7" s="36">
        <v>0.5193</v>
      </c>
    </row>
    <row r="8" s="2" customFormat="1" ht="143" customHeight="1" spans="1:15">
      <c r="A8" s="25">
        <v>6</v>
      </c>
      <c r="B8" s="26">
        <v>2023</v>
      </c>
      <c r="C8" s="25" t="s">
        <v>107</v>
      </c>
      <c r="D8" s="26" t="s">
        <v>83</v>
      </c>
      <c r="E8" s="27" t="s">
        <v>99</v>
      </c>
      <c r="F8" s="25" t="s">
        <v>108</v>
      </c>
      <c r="G8" s="28">
        <v>2062.238</v>
      </c>
      <c r="H8" s="28">
        <v>563.06</v>
      </c>
      <c r="I8" s="37" t="s">
        <v>109</v>
      </c>
      <c r="J8" s="33" t="s">
        <v>110</v>
      </c>
      <c r="K8" s="34">
        <v>1777.438</v>
      </c>
      <c r="L8" s="35">
        <f t="shared" si="0"/>
        <v>0.861897608326488</v>
      </c>
      <c r="M8" s="36">
        <v>0.7755</v>
      </c>
      <c r="O8" s="15"/>
    </row>
    <row r="9" s="1" customFormat="1" customHeight="1" spans="1:13">
      <c r="A9" s="11" t="s">
        <v>111</v>
      </c>
      <c r="B9" s="11"/>
      <c r="C9" s="11"/>
      <c r="D9" s="11"/>
      <c r="E9" s="29"/>
      <c r="F9" s="11"/>
      <c r="G9" s="11"/>
      <c r="H9" s="11"/>
      <c r="I9" s="11"/>
      <c r="J9" s="11"/>
      <c r="K9" s="11"/>
      <c r="L9" s="38">
        <v>0.6654</v>
      </c>
      <c r="M9" s="38">
        <v>0.4345</v>
      </c>
    </row>
  </sheetData>
  <mergeCells count="2">
    <mergeCell ref="A1:M1"/>
    <mergeCell ref="A9:K9"/>
  </mergeCells>
  <pageMargins left="0.511805555555556" right="0.511805555555556" top="0.944444444444444"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M1"/>
    </sheetView>
  </sheetViews>
  <sheetFormatPr defaultColWidth="9" defaultRowHeight="30" customHeight="1"/>
  <cols>
    <col min="1" max="1" width="4.89166666666667" style="1" customWidth="1"/>
    <col min="2" max="2" width="6.40833333333333" style="1" customWidth="1"/>
    <col min="3" max="3" width="11.075" style="1" customWidth="1"/>
    <col min="4" max="4" width="10.7666666666667" style="1" customWidth="1"/>
    <col min="5" max="5" width="10.975" style="3" customWidth="1"/>
    <col min="6" max="6" width="10.875" style="1" customWidth="1"/>
    <col min="7" max="7" width="7.275" style="1" customWidth="1"/>
    <col min="8" max="8" width="6.40833333333333" style="1" customWidth="1"/>
    <col min="9" max="9" width="42.6416666666667" style="1" customWidth="1"/>
    <col min="10" max="10" width="30.2166666666667" style="1" customWidth="1"/>
    <col min="11" max="11" width="11.9083333333333" style="1" customWidth="1"/>
    <col min="12" max="12" width="13.5833333333333" style="1" customWidth="1"/>
    <col min="13" max="13" width="14.575" style="1" customWidth="1"/>
    <col min="14" max="15" width="12.625" style="1"/>
    <col min="16" max="16384" width="9" style="1"/>
  </cols>
  <sheetData>
    <row r="1" ht="59" customHeight="1" spans="1:13">
      <c r="A1" s="19" t="s">
        <v>79</v>
      </c>
      <c r="B1" s="19"/>
      <c r="C1" s="19"/>
      <c r="D1" s="19"/>
      <c r="E1" s="20"/>
      <c r="F1" s="19"/>
      <c r="G1" s="19"/>
      <c r="H1" s="19"/>
      <c r="I1" s="19"/>
      <c r="J1" s="19"/>
      <c r="K1" s="19"/>
      <c r="L1" s="19"/>
      <c r="M1" s="19"/>
    </row>
    <row r="2" ht="44" customHeight="1" spans="1:13">
      <c r="A2" s="21" t="s">
        <v>1</v>
      </c>
      <c r="B2" s="21" t="s">
        <v>2</v>
      </c>
      <c r="C2" s="21" t="s">
        <v>3</v>
      </c>
      <c r="D2" s="21" t="s">
        <v>4</v>
      </c>
      <c r="E2" s="7" t="s">
        <v>5</v>
      </c>
      <c r="F2" s="21" t="s">
        <v>6</v>
      </c>
      <c r="G2" s="6" t="s">
        <v>7</v>
      </c>
      <c r="H2" s="6" t="s">
        <v>8</v>
      </c>
      <c r="I2" s="6" t="s">
        <v>9</v>
      </c>
      <c r="J2" s="6" t="s">
        <v>10</v>
      </c>
      <c r="K2" s="6" t="s">
        <v>80</v>
      </c>
      <c r="L2" s="6" t="s">
        <v>81</v>
      </c>
      <c r="M2" s="6" t="s">
        <v>11</v>
      </c>
    </row>
    <row r="3" s="1" customFormat="1" ht="74" customHeight="1" spans="1:13">
      <c r="A3" s="8"/>
      <c r="B3" s="8"/>
      <c r="C3" s="8"/>
      <c r="D3" s="8"/>
      <c r="E3" s="22"/>
      <c r="F3" s="8"/>
      <c r="G3" s="23"/>
      <c r="H3" s="23"/>
      <c r="I3" s="30"/>
      <c r="J3" s="25"/>
      <c r="K3" s="25"/>
      <c r="L3" s="14"/>
      <c r="M3" s="14"/>
    </row>
    <row r="4" s="1" customFormat="1" ht="131" customHeight="1" spans="1:13">
      <c r="A4" s="8"/>
      <c r="B4" s="24"/>
      <c r="C4" s="8"/>
      <c r="D4" s="8"/>
      <c r="E4" s="22"/>
      <c r="F4" s="8"/>
      <c r="G4" s="23"/>
      <c r="H4" s="23"/>
      <c r="I4" s="30"/>
      <c r="J4" s="31"/>
      <c r="K4" s="25"/>
      <c r="L4" s="14"/>
      <c r="M4" s="14"/>
    </row>
    <row r="5" ht="160" customHeight="1" spans="1:13">
      <c r="A5" s="8"/>
      <c r="B5" s="24"/>
      <c r="C5" s="8"/>
      <c r="D5" s="8"/>
      <c r="E5" s="22"/>
      <c r="F5" s="8"/>
      <c r="G5" s="23"/>
      <c r="H5" s="23"/>
      <c r="I5" s="30"/>
      <c r="J5" s="31"/>
      <c r="K5" s="25"/>
      <c r="L5" s="14"/>
      <c r="M5" s="13"/>
    </row>
    <row r="6" ht="67" customHeight="1" spans="1:13">
      <c r="A6" s="8"/>
      <c r="B6" s="24"/>
      <c r="C6" s="8"/>
      <c r="D6" s="8"/>
      <c r="E6" s="22"/>
      <c r="F6" s="8"/>
      <c r="G6" s="23"/>
      <c r="H6" s="23"/>
      <c r="I6" s="30"/>
      <c r="J6" s="31"/>
      <c r="K6" s="25"/>
      <c r="L6" s="14"/>
      <c r="M6" s="14"/>
    </row>
    <row r="7" s="2" customFormat="1" ht="96" customHeight="1" spans="1:13">
      <c r="A7" s="25"/>
      <c r="B7" s="26"/>
      <c r="C7" s="25"/>
      <c r="D7" s="26"/>
      <c r="E7" s="27"/>
      <c r="F7" s="25"/>
      <c r="G7" s="28"/>
      <c r="H7" s="28"/>
      <c r="I7" s="32"/>
      <c r="J7" s="33"/>
      <c r="K7" s="34"/>
      <c r="L7" s="35"/>
      <c r="M7" s="36"/>
    </row>
    <row r="8" s="2" customFormat="1" ht="143" customHeight="1" spans="1:15">
      <c r="A8" s="25"/>
      <c r="B8" s="26"/>
      <c r="C8" s="25"/>
      <c r="D8" s="26"/>
      <c r="E8" s="27"/>
      <c r="F8" s="25"/>
      <c r="G8" s="28"/>
      <c r="H8" s="28"/>
      <c r="I8" s="37"/>
      <c r="J8" s="33"/>
      <c r="K8" s="34"/>
      <c r="L8" s="35"/>
      <c r="M8" s="36"/>
      <c r="O8" s="15"/>
    </row>
    <row r="9" s="1" customFormat="1" customHeight="1" spans="1:13">
      <c r="A9" s="11"/>
      <c r="B9" s="11"/>
      <c r="C9" s="11"/>
      <c r="D9" s="11"/>
      <c r="E9" s="29"/>
      <c r="F9" s="11"/>
      <c r="G9" s="11"/>
      <c r="H9" s="11"/>
      <c r="I9" s="11"/>
      <c r="J9" s="11"/>
      <c r="K9" s="11"/>
      <c r="L9" s="38"/>
      <c r="M9" s="38"/>
    </row>
  </sheetData>
  <mergeCells count="2">
    <mergeCell ref="A1:M1"/>
    <mergeCell ref="A9:K9"/>
  </mergeCells>
  <pageMargins left="0.511805555555556" right="0.511805555555556" top="0.944444444444444"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topLeftCell="D1" workbookViewId="0">
      <selection activeCell="N6" sqref="N6"/>
    </sheetView>
  </sheetViews>
  <sheetFormatPr defaultColWidth="9" defaultRowHeight="30" customHeight="1" outlineLevelRow="7"/>
  <cols>
    <col min="1" max="1" width="3.25" style="1" customWidth="1"/>
    <col min="2" max="2" width="5.375" style="1" customWidth="1"/>
    <col min="3" max="3" width="8.5" style="1" customWidth="1"/>
    <col min="4" max="4" width="4.875" style="1" customWidth="1"/>
    <col min="5" max="5" width="7.375" style="3" customWidth="1"/>
    <col min="6" max="6" width="8.5" style="1" customWidth="1"/>
    <col min="7" max="7" width="7" style="1" customWidth="1"/>
    <col min="8" max="8" width="6.375" style="1" customWidth="1"/>
    <col min="9" max="9" width="29.25" style="1" customWidth="1"/>
    <col min="10" max="10" width="34.625" style="1" customWidth="1"/>
    <col min="11" max="11" width="8.125" style="1" customWidth="1"/>
    <col min="12" max="12" width="7.5" style="1" customWidth="1"/>
    <col min="13" max="13" width="8" style="1" customWidth="1"/>
    <col min="14" max="15" width="12.625" style="1"/>
    <col min="16" max="16384" width="9" style="1"/>
  </cols>
  <sheetData>
    <row r="1" customHeight="1" spans="1:13">
      <c r="A1" s="4" t="s">
        <v>112</v>
      </c>
      <c r="B1" s="4"/>
      <c r="C1" s="4"/>
      <c r="D1" s="4"/>
      <c r="E1" s="5"/>
      <c r="F1" s="4"/>
      <c r="G1" s="4"/>
      <c r="H1" s="4"/>
      <c r="I1" s="4"/>
      <c r="J1" s="4"/>
      <c r="K1" s="4"/>
      <c r="L1" s="4"/>
      <c r="M1" s="4"/>
    </row>
    <row r="2" ht="44" customHeight="1" spans="1:13">
      <c r="A2" s="6" t="s">
        <v>1</v>
      </c>
      <c r="B2" s="6" t="s">
        <v>2</v>
      </c>
      <c r="C2" s="6" t="s">
        <v>3</v>
      </c>
      <c r="D2" s="6" t="s">
        <v>4</v>
      </c>
      <c r="E2" s="7" t="s">
        <v>5</v>
      </c>
      <c r="F2" s="6" t="s">
        <v>6</v>
      </c>
      <c r="G2" s="6" t="s">
        <v>7</v>
      </c>
      <c r="H2" s="6" t="s">
        <v>8</v>
      </c>
      <c r="I2" s="6" t="s">
        <v>9</v>
      </c>
      <c r="J2" s="6" t="s">
        <v>10</v>
      </c>
      <c r="K2" s="6" t="s">
        <v>113</v>
      </c>
      <c r="L2" s="6" t="s">
        <v>81</v>
      </c>
      <c r="M2" s="6" t="s">
        <v>11</v>
      </c>
    </row>
    <row r="3" s="1" customFormat="1" ht="96" customHeight="1" spans="1:13">
      <c r="A3" s="8">
        <v>1</v>
      </c>
      <c r="B3" s="8">
        <v>2024</v>
      </c>
      <c r="C3" s="8" t="s">
        <v>114</v>
      </c>
      <c r="D3" s="8" t="s">
        <v>115</v>
      </c>
      <c r="E3" s="8" t="s">
        <v>116</v>
      </c>
      <c r="F3" s="8" t="s">
        <v>117</v>
      </c>
      <c r="G3" s="8">
        <v>980.25</v>
      </c>
      <c r="H3" s="8">
        <v>294.075</v>
      </c>
      <c r="I3" s="8" t="s">
        <v>118</v>
      </c>
      <c r="J3" s="12" t="s">
        <v>119</v>
      </c>
      <c r="K3" s="8">
        <v>980.061</v>
      </c>
      <c r="L3" s="13">
        <v>0.9998</v>
      </c>
      <c r="M3" s="8">
        <v>111.74</v>
      </c>
    </row>
    <row r="4" s="1" customFormat="1" ht="72" customHeight="1" spans="1:13">
      <c r="A4" s="8">
        <v>2</v>
      </c>
      <c r="B4" s="8">
        <v>2024</v>
      </c>
      <c r="C4" s="8" t="s">
        <v>120</v>
      </c>
      <c r="D4" s="8" t="s">
        <v>121</v>
      </c>
      <c r="E4" s="8" t="s">
        <v>122</v>
      </c>
      <c r="F4" s="8" t="s">
        <v>123</v>
      </c>
      <c r="G4" s="8">
        <v>632.535</v>
      </c>
      <c r="H4" s="8">
        <f>G4*30%</f>
        <v>189.7605</v>
      </c>
      <c r="I4" s="8" t="s">
        <v>124</v>
      </c>
      <c r="J4" s="8" t="s">
        <v>125</v>
      </c>
      <c r="K4" s="8">
        <f>G4*L4</f>
        <v>632.535</v>
      </c>
      <c r="L4" s="14">
        <v>1</v>
      </c>
      <c r="M4" s="8">
        <v>132.45</v>
      </c>
    </row>
    <row r="5" ht="67" customHeight="1" spans="1:13">
      <c r="A5" s="8">
        <v>4</v>
      </c>
      <c r="B5" s="8">
        <v>2024</v>
      </c>
      <c r="C5" s="8" t="s">
        <v>126</v>
      </c>
      <c r="D5" s="8" t="s">
        <v>127</v>
      </c>
      <c r="E5" s="8" t="s">
        <v>128</v>
      </c>
      <c r="F5" s="8" t="s">
        <v>129</v>
      </c>
      <c r="G5" s="8">
        <v>1101.01</v>
      </c>
      <c r="H5" s="8">
        <f>G5*30%</f>
        <v>330.303</v>
      </c>
      <c r="I5" s="8" t="s">
        <v>130</v>
      </c>
      <c r="J5" s="8" t="s">
        <v>131</v>
      </c>
      <c r="K5" s="8">
        <v>1101.01</v>
      </c>
      <c r="L5" s="14">
        <v>1</v>
      </c>
      <c r="M5" s="8">
        <v>159.24</v>
      </c>
    </row>
    <row r="6" s="2" customFormat="1" ht="85" customHeight="1" spans="1:13">
      <c r="A6" s="8">
        <v>5</v>
      </c>
      <c r="B6" s="8">
        <v>2024</v>
      </c>
      <c r="C6" s="8" t="s">
        <v>132</v>
      </c>
      <c r="D6" s="8" t="s">
        <v>127</v>
      </c>
      <c r="E6" s="8" t="s">
        <v>94</v>
      </c>
      <c r="F6" s="8" t="s">
        <v>133</v>
      </c>
      <c r="G6" s="8">
        <v>166</v>
      </c>
      <c r="H6" s="8">
        <f>G6*0.3</f>
        <v>49.8</v>
      </c>
      <c r="I6" s="8" t="s">
        <v>134</v>
      </c>
      <c r="J6" s="8" t="s">
        <v>135</v>
      </c>
      <c r="K6" s="8">
        <v>166</v>
      </c>
      <c r="L6" s="14">
        <v>1</v>
      </c>
      <c r="M6" s="8">
        <v>49.8</v>
      </c>
    </row>
    <row r="7" s="2" customFormat="1" ht="94" customHeight="1" spans="1:15">
      <c r="A7" s="8">
        <v>6</v>
      </c>
      <c r="B7" s="8">
        <v>2024</v>
      </c>
      <c r="C7" s="8" t="s">
        <v>136</v>
      </c>
      <c r="D7" s="8" t="s">
        <v>127</v>
      </c>
      <c r="E7" s="8" t="s">
        <v>116</v>
      </c>
      <c r="F7" s="8" t="s">
        <v>137</v>
      </c>
      <c r="G7" s="8">
        <v>680.895</v>
      </c>
      <c r="H7" s="8">
        <f>G7*0.3</f>
        <v>204.2685</v>
      </c>
      <c r="I7" s="8" t="s">
        <v>138</v>
      </c>
      <c r="J7" s="8" t="s">
        <v>139</v>
      </c>
      <c r="K7" s="8">
        <v>527.823</v>
      </c>
      <c r="L7" s="13">
        <v>0.7752</v>
      </c>
      <c r="M7" s="8">
        <v>45.37</v>
      </c>
      <c r="O7" s="15"/>
    </row>
    <row r="8" s="1" customFormat="1" customHeight="1" spans="1:13">
      <c r="A8" s="9"/>
      <c r="B8" s="10"/>
      <c r="C8" s="10"/>
      <c r="D8" s="10"/>
      <c r="E8" s="10"/>
      <c r="F8" s="11" t="s">
        <v>140</v>
      </c>
      <c r="G8" s="11">
        <f>G7+G6+G5+G4+G3</f>
        <v>3560.69</v>
      </c>
      <c r="H8" s="11">
        <f>H7+H6+H5+H4+H3</f>
        <v>1068.207</v>
      </c>
      <c r="I8" s="10"/>
      <c r="J8" s="11" t="s">
        <v>141</v>
      </c>
      <c r="K8" s="16">
        <f>K7+K6+K5+K4+K3</f>
        <v>3407.429</v>
      </c>
      <c r="L8" s="17"/>
      <c r="M8" s="18">
        <v>0.4</v>
      </c>
    </row>
  </sheetData>
  <mergeCells count="1">
    <mergeCell ref="A1:M1"/>
  </mergeCells>
  <pageMargins left="0.511805555555556" right="0.511805555555556" top="0.944444444444444"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5</vt:i4>
      </vt:variant>
    </vt:vector>
  </HeadingPairs>
  <TitlesOfParts>
    <vt:vector size="5" baseType="lpstr">
      <vt:lpstr>前旗</vt:lpstr>
      <vt:lpstr>乌市</vt:lpstr>
      <vt:lpstr>中旗</vt:lpstr>
      <vt:lpstr>扎旗</vt:lpstr>
      <vt:lpstr>突泉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小太阳</cp:lastModifiedBy>
  <dcterms:created xsi:type="dcterms:W3CDTF">2022-09-14T03:18:00Z</dcterms:created>
  <dcterms:modified xsi:type="dcterms:W3CDTF">2025-10-12T07:18:19Z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CD90D062216940B8A8AEACDA6A3C2729_13</vt:lpwstr>
  </property>
  <property fmtid="{D5CDD505-2E9C-101B-9397-08002B2CF9AE}" pid="3" name="KSOProductBuildVer">
    <vt:lpwstr>2052-12.1.0.23125</vt:lpwstr>
  </property>
</Properties>
</file>